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2780" activeTab="0"/>
  </bookViews>
  <sheets>
    <sheet name="Лист1 (2)" sheetId="1" r:id="rId1"/>
  </sheets>
  <definedNames>
    <definedName name="_xlnm.Print_Titles" localSheetId="0">'Лист1 (2)'!$3:$3</definedName>
  </definedNames>
  <calcPr fullCalcOnLoad="1"/>
</workbook>
</file>

<file path=xl/sharedStrings.xml><?xml version="1.0" encoding="utf-8"?>
<sst xmlns="http://schemas.openxmlformats.org/spreadsheetml/2006/main" count="51" uniqueCount="42">
  <si>
    <t>№ п/п</t>
  </si>
  <si>
    <t>%</t>
  </si>
  <si>
    <t>Объемы реализации газа в Дальнее Зарубежье</t>
  </si>
  <si>
    <t>Расходы на транспортировку, хранение и реализацию газа в Дальнее Зарубежье, осуществляемые за пределами таможенной территории Российской Федерации</t>
  </si>
  <si>
    <t>млн. руб.</t>
  </si>
  <si>
    <t>Цi = Црд * Кпониж * Кi</t>
  </si>
  <si>
    <t>Црд = Цдз * ((100% - Ст.п.)/100%) - Рдз - Т ср рф</t>
  </si>
  <si>
    <t>млн.м3</t>
  </si>
  <si>
    <t>Т ср рф = Т ср эксп - Т ср вн р</t>
  </si>
  <si>
    <t>Цi - цена для i-го ценового пояса (Ивановская область - 19 ценовой пояс)</t>
  </si>
  <si>
    <t>Наименование показателя</t>
  </si>
  <si>
    <t>Расчет</t>
  </si>
  <si>
    <t>Значение</t>
  </si>
  <si>
    <t>Ед. изм.</t>
  </si>
  <si>
    <t>руб./тыс. м3</t>
  </si>
  <si>
    <t xml:space="preserve">Среднее расстояние транспортировки газа, добываемого ОАО "Газпром" и его аффилированными лицами, по территории Российской Федерации за пределы таможенной территории Российской Федерации, </t>
  </si>
  <si>
    <t>км</t>
  </si>
  <si>
    <t xml:space="preserve">Ставка (удельная ставка) тарифов на услуги по транспортировке газа по магистральным газопроводам за пределы таможенной территории Российской Федерации, </t>
  </si>
  <si>
    <t>руб./1000 м3 на 100 км</t>
  </si>
  <si>
    <t xml:space="preserve">Среднее расстояние транспортировки газа, добываемого ОАО "Газпром" и его аффилированными лицами, по территории Российской Федерации при поставке газа потребителям Российской Федерации, </t>
  </si>
  <si>
    <t xml:space="preserve">Ставка (удельная ставка) тарифов на услуги по транспортировке газа по магистральным газопроводам в пределах таможенной территории Российской Федерации, </t>
  </si>
  <si>
    <t>доли единиц</t>
  </si>
  <si>
    <t>Стр 2 * Стр 15 * Стр 16</t>
  </si>
  <si>
    <t>Стр 3 * ((100 - Стр 4) / 100) - Стр 5 - Стр 8</t>
  </si>
  <si>
    <t>Стр 6 * 1000000 / Стр 7 / 1000</t>
  </si>
  <si>
    <t>Стр 9 - Стр 12</t>
  </si>
  <si>
    <t>Стр 10 * (Стр 11 / 100)</t>
  </si>
  <si>
    <t>Стр 13 * (Стр 14 / 100)</t>
  </si>
  <si>
    <r>
      <t>Црд</t>
    </r>
    <r>
      <rPr>
        <sz val="12"/>
        <rFont val="Times New Roman"/>
        <family val="1"/>
      </rPr>
      <t xml:space="preserve"> - средняя по ЕСГ расчетная цена на газ, обеспечивающая равную доходность поставок газа на внутренний и внешний рынки, </t>
    </r>
  </si>
  <si>
    <r>
      <t>Цдз</t>
    </r>
    <r>
      <rPr>
        <sz val="12"/>
        <rFont val="Times New Roman"/>
        <family val="1"/>
      </rPr>
      <t xml:space="preserve"> - расчетная цена реализации газа на экспорт, за исключением экспорта в страны - участники СНГ (далее - Дальнее Зарубежье), </t>
    </r>
  </si>
  <si>
    <r>
      <t>Ст.п.</t>
    </r>
    <r>
      <rPr>
        <sz val="12"/>
        <rFont val="Times New Roman"/>
        <family val="1"/>
      </rPr>
      <t xml:space="preserve"> - ставка экспортной таможенной пошлины на газ, </t>
    </r>
  </si>
  <si>
    <r>
      <t>Рдз</t>
    </r>
    <r>
      <rPr>
        <sz val="12"/>
        <rFont val="Times New Roman"/>
        <family val="1"/>
      </rPr>
      <t xml:space="preserve"> = отношение соответствующих расходов (расходы на транспортировку и хранение газа, реализуемого в Дальнее Зарубежье, за пределами территории Российской Федерации, а также реализацию газа в Дальнем Зарубежье) к соответствующему объему реализации газа</t>
    </r>
  </si>
  <si>
    <r>
      <t>Рдз</t>
    </r>
    <r>
      <rPr>
        <sz val="12"/>
        <rFont val="Times New Roman"/>
        <family val="1"/>
      </rPr>
      <t xml:space="preserve"> - удельная величина расходов, связанных с поставками газа в Дальнее Зарубежье, </t>
    </r>
  </si>
  <si>
    <r>
      <t>Т ср рф</t>
    </r>
    <r>
      <rPr>
        <sz val="12"/>
        <rFont val="Times New Roman"/>
        <family val="1"/>
      </rPr>
      <t xml:space="preserve"> - разница между средней стоимостью транспортировки газа от мест добычи до границы Российской Федерации и средней стоимостью транспортировки газа от мест добычи до потребителей Российской Федерации, </t>
    </r>
  </si>
  <si>
    <r>
      <t>Т ср эксп</t>
    </r>
    <r>
      <rPr>
        <sz val="12"/>
        <rFont val="Times New Roman"/>
        <family val="1"/>
      </rPr>
      <t xml:space="preserve"> - средняя стоимость транспортировки газа, предназначенного для потребителей, расположенных за пределами территории Российской Федерации и государств - участников соглашений о Таможенном союзе, </t>
    </r>
  </si>
  <si>
    <r>
      <t>Т ср эксп</t>
    </r>
    <r>
      <rPr>
        <sz val="12"/>
        <rFont val="Times New Roman"/>
        <family val="1"/>
      </rPr>
      <t xml:space="preserve"> = произведение Среднего расстояния транспортировки газа, добываемого ОАО "Газпром" и его аффилированными лицами, по территории Российской Федерации за пределы таможенной территории Российской Федерации и Ставки (удельная ставка) тарифов на услуги по транспортировке газа по магистральным газопроводам за пределы таможенной территории Российской Федерации</t>
    </r>
  </si>
  <si>
    <r>
      <t>Т ср вн р</t>
    </r>
    <r>
      <rPr>
        <sz val="12"/>
        <rFont val="Times New Roman"/>
        <family val="1"/>
      </rPr>
      <t xml:space="preserve"> - средняя стоимость транспортировки газа, предназначенного для потребителей, расположенных в пределах территории Российской Федерации, </t>
    </r>
  </si>
  <si>
    <r>
      <t>Т ср вн р</t>
    </r>
    <r>
      <rPr>
        <sz val="12"/>
        <rFont val="Times New Roman"/>
        <family val="1"/>
      </rPr>
      <t xml:space="preserve"> = произведение Среднего расстояния транспортировки газа, добываемого ОАО "Газпром" и его аффилированными лицами, по территории Российской Федерации при поставке газа потребителям Российской Федерации и Ставки (удельная ставка) тарифов на услуги по транспортировке газа по магистральным газопроводам в пределах таможенной территории Российской Федерации</t>
    </r>
  </si>
  <si>
    <r>
      <t>Кпониж</t>
    </r>
    <r>
      <rPr>
        <sz val="12"/>
        <rFont val="Times New Roman"/>
        <family val="1"/>
      </rPr>
      <t xml:space="preserve"> - понижающий коэффициент, обеспечивающий соответствие изменения роста цен на газ средним параметрам ежегодного изменения цен на газ для всех категорий потребителей, кроме населения, устанавливаемых Правительством Российской Федерации, </t>
    </r>
  </si>
  <si>
    <r>
      <t>Кi</t>
    </r>
    <r>
      <rPr>
        <sz val="12"/>
        <rFont val="Times New Roman"/>
        <family val="1"/>
      </rPr>
      <t xml:space="preserve"> - коэффициент дифференциации, отражающий отклонение цены для i-го ценового пояса относительно средней по ЕСГ расчетной цены на газ, обеспечивающей равную доходность поставок газа на внутренний и внешний рынки, с учетом понижающего коэффициента, </t>
    </r>
  </si>
  <si>
    <t>Расчет цены газа для потребителей Ивановской области (19 ценовой пояс) по формуле цены газа с 1 июля 2012 года*</t>
  </si>
  <si>
    <t>*Примечание: расчет произведен в соответствии с Положением об определении формулы цены газа, утвержденного приказом ФСТ РФ от 14.07.2011 г. № 165-э/2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</si>
</sst>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0.000"/>
    <numFmt numFmtId="170" formatCode="0.0000"/>
    <numFmt numFmtId="171" formatCode="#,##0.0"/>
    <numFmt numFmtId="172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.125" style="17" bestFit="1" customWidth="1"/>
    <col min="2" max="2" width="85.75390625" style="3" customWidth="1"/>
    <col min="3" max="3" width="12.875" style="3" customWidth="1"/>
    <col min="4" max="4" width="86.375" style="3" customWidth="1"/>
    <col min="5" max="5" width="16.25390625" style="3" customWidth="1"/>
    <col min="6" max="6" width="13.00390625" style="2" bestFit="1" customWidth="1"/>
    <col min="7" max="16384" width="71.375" style="1" customWidth="1"/>
  </cols>
  <sheetData>
    <row r="1" spans="1:6" ht="38.25" customHeight="1">
      <c r="A1" s="19" t="s">
        <v>40</v>
      </c>
      <c r="B1" s="19"/>
      <c r="C1" s="19"/>
      <c r="D1" s="19"/>
      <c r="E1" s="19"/>
      <c r="F1" s="19"/>
    </row>
    <row r="3" spans="1:6" s="11" customFormat="1" ht="37.5">
      <c r="A3" s="15" t="s">
        <v>0</v>
      </c>
      <c r="B3" s="10" t="s">
        <v>10</v>
      </c>
      <c r="C3" s="10" t="s">
        <v>13</v>
      </c>
      <c r="D3" s="20" t="s">
        <v>11</v>
      </c>
      <c r="E3" s="21"/>
      <c r="F3" s="9" t="s">
        <v>12</v>
      </c>
    </row>
    <row r="4" spans="1:6" s="14" customFormat="1" ht="33">
      <c r="A4" s="16">
        <v>1</v>
      </c>
      <c r="B4" s="12" t="s">
        <v>9</v>
      </c>
      <c r="C4" s="12" t="s">
        <v>14</v>
      </c>
      <c r="D4" s="12" t="s">
        <v>5</v>
      </c>
      <c r="E4" s="12" t="s">
        <v>22</v>
      </c>
      <c r="F4" s="13">
        <f>F5*F18*F19</f>
        <v>3361.8421152732185</v>
      </c>
    </row>
    <row r="5" spans="1:6" ht="47.25">
      <c r="A5" s="18">
        <v>2</v>
      </c>
      <c r="B5" s="4" t="s">
        <v>28</v>
      </c>
      <c r="C5" s="6" t="s">
        <v>14</v>
      </c>
      <c r="D5" s="4" t="s">
        <v>6</v>
      </c>
      <c r="E5" s="6" t="s">
        <v>23</v>
      </c>
      <c r="F5" s="7">
        <f>F6*((100-F7)/100)-F8-F11</f>
        <v>8653.450843396427</v>
      </c>
    </row>
    <row r="6" spans="1:6" ht="31.5">
      <c r="A6" s="18">
        <v>3</v>
      </c>
      <c r="B6" s="4" t="s">
        <v>29</v>
      </c>
      <c r="C6" s="6" t="s">
        <v>14</v>
      </c>
      <c r="D6" s="6"/>
      <c r="E6" s="6"/>
      <c r="F6" s="7">
        <v>14620.56</v>
      </c>
    </row>
    <row r="7" spans="1:6" ht="15.75">
      <c r="A7" s="18">
        <v>4</v>
      </c>
      <c r="B7" s="4" t="s">
        <v>30</v>
      </c>
      <c r="C7" s="6" t="s">
        <v>1</v>
      </c>
      <c r="D7" s="6"/>
      <c r="E7" s="6"/>
      <c r="F7" s="5">
        <v>30</v>
      </c>
    </row>
    <row r="8" spans="1:6" ht="63">
      <c r="A8" s="18">
        <v>5</v>
      </c>
      <c r="B8" s="4" t="s">
        <v>32</v>
      </c>
      <c r="C8" s="6" t="s">
        <v>14</v>
      </c>
      <c r="D8" s="4" t="s">
        <v>31</v>
      </c>
      <c r="E8" s="6" t="s">
        <v>24</v>
      </c>
      <c r="F8" s="7">
        <f>F9*1000000/F10/1000</f>
        <v>1169.1146566035725</v>
      </c>
    </row>
    <row r="9" spans="1:6" ht="31.5">
      <c r="A9" s="18">
        <v>6</v>
      </c>
      <c r="B9" s="6" t="s">
        <v>3</v>
      </c>
      <c r="C9" s="6" t="s">
        <v>4</v>
      </c>
      <c r="D9" s="6"/>
      <c r="E9" s="6"/>
      <c r="F9" s="8">
        <v>175352</v>
      </c>
    </row>
    <row r="10" spans="1:6" ht="15.75">
      <c r="A10" s="18">
        <v>7</v>
      </c>
      <c r="B10" s="6" t="s">
        <v>2</v>
      </c>
      <c r="C10" s="6" t="s">
        <v>7</v>
      </c>
      <c r="D10" s="6"/>
      <c r="E10" s="6"/>
      <c r="F10" s="8">
        <v>149987</v>
      </c>
    </row>
    <row r="11" spans="1:6" ht="47.25">
      <c r="A11" s="18">
        <v>8</v>
      </c>
      <c r="B11" s="4" t="s">
        <v>33</v>
      </c>
      <c r="C11" s="6" t="s">
        <v>14</v>
      </c>
      <c r="D11" s="4" t="s">
        <v>8</v>
      </c>
      <c r="E11" s="6" t="s">
        <v>25</v>
      </c>
      <c r="F11" s="7">
        <f>F12-F15</f>
        <v>411.8264999999999</v>
      </c>
    </row>
    <row r="12" spans="1:6" ht="78.75">
      <c r="A12" s="18">
        <v>9</v>
      </c>
      <c r="B12" s="4" t="s">
        <v>34</v>
      </c>
      <c r="C12" s="6" t="s">
        <v>14</v>
      </c>
      <c r="D12" s="4" t="s">
        <v>35</v>
      </c>
      <c r="E12" s="6" t="s">
        <v>26</v>
      </c>
      <c r="F12" s="7">
        <f>F13*(F14/100)</f>
        <v>2049.1605</v>
      </c>
    </row>
    <row r="13" spans="1:6" ht="47.25">
      <c r="A13" s="18">
        <v>10</v>
      </c>
      <c r="B13" s="6" t="s">
        <v>15</v>
      </c>
      <c r="C13" s="6" t="s">
        <v>16</v>
      </c>
      <c r="D13" s="6"/>
      <c r="E13" s="6"/>
      <c r="F13" s="5">
        <v>3295</v>
      </c>
    </row>
    <row r="14" spans="1:6" ht="47.25">
      <c r="A14" s="18">
        <v>11</v>
      </c>
      <c r="B14" s="6" t="s">
        <v>17</v>
      </c>
      <c r="C14" s="6" t="s">
        <v>18</v>
      </c>
      <c r="D14" s="6"/>
      <c r="E14" s="6"/>
      <c r="F14" s="5">
        <v>62.19</v>
      </c>
    </row>
    <row r="15" spans="1:6" ht="78.75">
      <c r="A15" s="18">
        <v>12</v>
      </c>
      <c r="B15" s="4" t="s">
        <v>36</v>
      </c>
      <c r="C15" s="6" t="s">
        <v>14</v>
      </c>
      <c r="D15" s="4" t="s">
        <v>37</v>
      </c>
      <c r="E15" s="6" t="s">
        <v>27</v>
      </c>
      <c r="F15" s="7">
        <f>F16*(F17/100)</f>
        <v>1637.334</v>
      </c>
    </row>
    <row r="16" spans="1:6" ht="47.25">
      <c r="A16" s="18">
        <v>13</v>
      </c>
      <c r="B16" s="6" t="s">
        <v>19</v>
      </c>
      <c r="C16" s="6" t="s">
        <v>16</v>
      </c>
      <c r="D16" s="6"/>
      <c r="E16" s="6"/>
      <c r="F16" s="8">
        <v>2916</v>
      </c>
    </row>
    <row r="17" spans="1:6" ht="47.25">
      <c r="A17" s="18">
        <v>14</v>
      </c>
      <c r="B17" s="6" t="s">
        <v>20</v>
      </c>
      <c r="C17" s="6" t="s">
        <v>18</v>
      </c>
      <c r="D17" s="6"/>
      <c r="E17" s="6"/>
      <c r="F17" s="5">
        <v>56.15</v>
      </c>
    </row>
    <row r="18" spans="1:6" ht="63">
      <c r="A18" s="18">
        <v>15</v>
      </c>
      <c r="B18" s="4" t="s">
        <v>38</v>
      </c>
      <c r="C18" s="6" t="s">
        <v>21</v>
      </c>
      <c r="D18" s="6"/>
      <c r="E18" s="6"/>
      <c r="F18" s="5">
        <v>0.3788</v>
      </c>
    </row>
    <row r="19" spans="1:6" ht="63">
      <c r="A19" s="18">
        <v>16</v>
      </c>
      <c r="B19" s="4" t="s">
        <v>39</v>
      </c>
      <c r="C19" s="6" t="s">
        <v>21</v>
      </c>
      <c r="D19" s="6"/>
      <c r="E19" s="6"/>
      <c r="F19" s="5">
        <v>1.0256</v>
      </c>
    </row>
    <row r="20" spans="1:6" ht="24.75" customHeight="1">
      <c r="A20" s="22" t="s">
        <v>41</v>
      </c>
      <c r="B20" s="22"/>
      <c r="C20" s="22"/>
      <c r="D20" s="22"/>
      <c r="E20" s="22"/>
      <c r="F20" s="22"/>
    </row>
    <row r="21" ht="15" customHeight="1"/>
  </sheetData>
  <mergeCells count="3">
    <mergeCell ref="A1:F1"/>
    <mergeCell ref="D3:E3"/>
    <mergeCell ref="A20:F2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6"/>
  <legacyDrawing r:id="rId5"/>
  <oleObjects>
    <oleObject progId="Equation.3" shapeId="151675" r:id="rId1"/>
    <oleObject progId="Equation.3" shapeId="151676" r:id="rId2"/>
    <oleObject progId="Equation.3" shapeId="151677" r:id="rId3"/>
    <oleObject progId="Equation.3" shapeId="15167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"Ивановорегионгаз"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F0370407</dc:creator>
  <cp:keywords/>
  <dc:description/>
  <cp:lastModifiedBy>f0370412</cp:lastModifiedBy>
  <cp:lastPrinted>2012-06-09T07:22:48Z</cp:lastPrinted>
  <dcterms:created xsi:type="dcterms:W3CDTF">2012-04-23T10:35:59Z</dcterms:created>
  <dcterms:modified xsi:type="dcterms:W3CDTF">2012-06-29T05:03:02Z</dcterms:modified>
  <cp:category/>
  <cp:version/>
  <cp:contentType/>
  <cp:contentStatus/>
</cp:coreProperties>
</file>